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y\Desktop\LEY DE DISCIPLINA FINANCIERA 1ER, 2DO, 3ER, 4TO TRI. 2021\LEY DE DISCIPLINA FINANCIERA 4TO TRIM. 2021\"/>
    </mc:Choice>
  </mc:AlternateContent>
  <xr:revisionPtr revIDLastSave="0" documentId="8_{F13937E6-796C-44F0-A15E-7BB2DB0F45CE}" xr6:coauthVersionLast="47" xr6:coauthVersionMax="47" xr10:uidLastSave="{00000000-0000-0000-0000-000000000000}"/>
  <bookViews>
    <workbookView xWindow="-108" yWindow="-108" windowWidth="23256" windowHeight="12576" xr2:uid="{3A44FB1B-6AA9-42B2-9582-8F0A50CDE39D}"/>
  </bookViews>
  <sheets>
    <sheet name="LDF FORMATO 7 D (2)" sheetId="1" r:id="rId1"/>
  </sheets>
  <definedNames>
    <definedName name="_xlnm.Print_Area" localSheetId="0">'LDF FORMATO 7 D (2)'!$A$1:$G$30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E21" i="1"/>
  <c r="D21" i="1"/>
  <c r="C21" i="1"/>
  <c r="B21" i="1"/>
  <c r="C20" i="1"/>
  <c r="F18" i="1"/>
  <c r="F29" i="1" s="1"/>
  <c r="E18" i="1"/>
  <c r="D18" i="1"/>
  <c r="D29" i="1" s="1"/>
  <c r="C18" i="1"/>
  <c r="B18" i="1"/>
  <c r="B29" i="1" s="1"/>
  <c r="E13" i="1"/>
  <c r="D13" i="1"/>
  <c r="C13" i="1"/>
  <c r="B13" i="1"/>
  <c r="E12" i="1"/>
  <c r="D12" i="1"/>
  <c r="C12" i="1"/>
  <c r="B12" i="1"/>
  <c r="E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C7" i="1" s="1"/>
  <c r="B8" i="1"/>
  <c r="F7" i="1"/>
  <c r="E7" i="1"/>
  <c r="E29" i="1" s="1"/>
  <c r="D7" i="1"/>
  <c r="B7" i="1"/>
  <c r="C29" i="1" l="1"/>
  <c r="G18" i="1"/>
  <c r="G7" i="1"/>
  <c r="G29" i="1" l="1"/>
</calcChain>
</file>

<file path=xl/sharedStrings.xml><?xml version="1.0" encoding="utf-8"?>
<sst xmlns="http://schemas.openxmlformats.org/spreadsheetml/2006/main" count="26" uniqueCount="17">
  <si>
    <t xml:space="preserve">ESTADO DE SINALOA / MUNICIPIO DE ANGOSTURA 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</si>
  <si>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</si>
  <si>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</si>
  <si>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</si>
  <si>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</si>
  <si>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</si>
  <si>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</si>
  <si>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</si>
  <si>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</si>
  <si>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</si>
  <si>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</si>
  <si>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</si>
  <si>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</si>
  <si>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</si>
  <si>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</si>
  <si>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</si>
  <si>
    <t>Resultado de Egresos 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</si>
</sst>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11" xfId="0" applyFont="1" applyBorder="1" applyAlignment="1">
      <alignment horizontal="left" vertical="center" wrapText="1" indent="1"/>
    </xf>
    <xf numFmtId="4" fontId="7" fillId="0" borderId="5" xfId="0" applyNumberFormat="1" applyFont="1" applyBorder="1" applyAlignment="1">
      <alignment horizontal="right" vertical="center" wrapText="1"/>
    </xf>
    <xf numFmtId="0" fontId="1" fillId="0" borderId="0" xfId="0" applyFont="1"/>
    <xf numFmtId="0" fontId="6" fillId="0" borderId="11" xfId="0" applyFont="1" applyBorder="1" applyAlignment="1">
      <alignment horizontal="left" vertical="center" wrapText="1" indent="3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9" fillId="0" borderId="11" xfId="0" applyFont="1" applyBorder="1"/>
    <xf numFmtId="4" fontId="9" fillId="0" borderId="11" xfId="0" applyNumberFormat="1" applyFont="1" applyBorder="1"/>
    <xf numFmtId="0" fontId="4" fillId="0" borderId="10" xfId="0" applyFont="1" applyBorder="1" applyAlignment="1">
      <alignment horizontal="left" vertical="center" wrapText="1" indent="1"/>
    </xf>
    <xf numFmtId="4" fontId="7" fillId="0" borderId="10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DADD-E134-46AC-A16E-CC663BE5D10A}">
  <sheetPr>
    <pageSetUpPr fitToPage="1"/>
  </sheetPr>
  <dimension ref="A1:I31"/>
  <sheetViews>
    <sheetView tabSelected="1" workbookViewId="0">
      <selection activeCell="D10" sqref="D10"/>
    </sheetView>
  </sheetViews>
  <sheetFormatPr baseColWidth="10" defaultRowHeight="14.4" x14ac:dyDescent="0.3"/>
  <cols>
    <col min="1" max="1" width="48.5546875" bestFit="1" customWidth="1"/>
    <col min="2" max="7" width="13.6640625" bestFit="1" customWidth="1"/>
    <col min="8" max="9" width="12.6640625" bestFit="1" customWidth="1"/>
  </cols>
  <sheetData>
    <row r="1" spans="1:9" x14ac:dyDescent="0.3">
      <c r="A1" s="15" t="s">
        <v>0</v>
      </c>
      <c r="B1" s="16"/>
      <c r="C1" s="16"/>
      <c r="D1" s="16"/>
      <c r="E1" s="16"/>
      <c r="F1" s="16"/>
      <c r="G1" s="17"/>
    </row>
    <row r="2" spans="1:9" x14ac:dyDescent="0.3">
      <c r="A2" s="18" t="s">
        <v>16</v>
      </c>
      <c r="B2" s="19"/>
      <c r="C2" s="19"/>
      <c r="D2" s="19"/>
      <c r="E2" s="19"/>
      <c r="F2" s="19"/>
      <c r="G2" s="20"/>
    </row>
    <row r="3" spans="1:9" x14ac:dyDescent="0.3">
      <c r="A3" s="18" t="s">
        <v>1</v>
      </c>
      <c r="B3" s="19"/>
      <c r="C3" s="19"/>
      <c r="D3" s="19"/>
      <c r="E3" s="19"/>
      <c r="F3" s="19"/>
      <c r="G3" s="20"/>
    </row>
    <row r="4" spans="1:9" ht="15" thickBot="1" x14ac:dyDescent="0.35">
      <c r="A4" s="21" t="s">
        <v>2</v>
      </c>
      <c r="B4" s="22"/>
      <c r="C4" s="22"/>
      <c r="D4" s="22"/>
      <c r="E4" s="22"/>
      <c r="F4" s="22"/>
      <c r="G4" s="23"/>
    </row>
    <row r="5" spans="1:9" x14ac:dyDescent="0.3">
      <c r="A5" s="24" t="s">
        <v>3</v>
      </c>
      <c r="B5" s="11">
        <v>2016</v>
      </c>
      <c r="C5" s="11">
        <v>2017</v>
      </c>
      <c r="D5" s="11">
        <v>2018</v>
      </c>
      <c r="E5" s="11">
        <v>2019</v>
      </c>
      <c r="F5" s="13">
        <v>2020</v>
      </c>
      <c r="G5" s="13">
        <v>2021</v>
      </c>
    </row>
    <row r="6" spans="1:9" ht="15" thickBot="1" x14ac:dyDescent="0.35">
      <c r="A6" s="25"/>
      <c r="B6" s="12"/>
      <c r="C6" s="12"/>
      <c r="D6" s="12"/>
      <c r="E6" s="12"/>
      <c r="F6" s="14"/>
      <c r="G6" s="14"/>
    </row>
    <row r="7" spans="1:9" s="3" customFormat="1" x14ac:dyDescent="0.3">
      <c r="A7" s="1" t="s">
        <v>4</v>
      </c>
      <c r="B7" s="2">
        <f t="shared" ref="B7:D7" si="0">SUM(B8:B16)</f>
        <v>118409609.84000002</v>
      </c>
      <c r="C7" s="2">
        <f t="shared" si="0"/>
        <v>138183143.48999998</v>
      </c>
      <c r="D7" s="2">
        <f t="shared" si="0"/>
        <v>147455149.94</v>
      </c>
      <c r="E7" s="2">
        <f>SUM(E8:E16)</f>
        <v>140580042.70000002</v>
      </c>
      <c r="F7" s="2">
        <f>SUM(F8:F16)</f>
        <v>176607864.5</v>
      </c>
      <c r="G7" s="2">
        <f>SUM(G8:G16)</f>
        <v>171829922.07999998</v>
      </c>
    </row>
    <row r="8" spans="1:9" x14ac:dyDescent="0.3">
      <c r="A8" s="4" t="s">
        <v>5</v>
      </c>
      <c r="B8" s="5">
        <f>85997207.81-B19</f>
        <v>66050746.870000005</v>
      </c>
      <c r="C8" s="5">
        <f>91971865.34-C19</f>
        <v>70743688.879999995</v>
      </c>
      <c r="D8" s="5">
        <f>102963472.71-D19</f>
        <v>82073612.75999999</v>
      </c>
      <c r="E8" s="5">
        <f>102791875.1-E19</f>
        <v>77638428.859999999</v>
      </c>
      <c r="F8" s="5">
        <v>78604906.459999993</v>
      </c>
      <c r="G8" s="5">
        <v>75776511.599999994</v>
      </c>
      <c r="H8" s="6"/>
      <c r="I8" s="6"/>
    </row>
    <row r="9" spans="1:9" x14ac:dyDescent="0.3">
      <c r="A9" s="4" t="s">
        <v>6</v>
      </c>
      <c r="B9" s="5">
        <f>7211444.8-B20</f>
        <v>6223991.6200000001</v>
      </c>
      <c r="C9" s="5">
        <f>8744044.53-C20</f>
        <v>7122432.7699999996</v>
      </c>
      <c r="D9" s="5">
        <f>12131754.96-D20</f>
        <v>10545275.430000002</v>
      </c>
      <c r="E9" s="5">
        <f>9224839.39-E20</f>
        <v>8092412.9600000009</v>
      </c>
      <c r="F9" s="5">
        <v>7076145.0999999996</v>
      </c>
      <c r="G9" s="5">
        <v>8159397.2999999998</v>
      </c>
      <c r="H9" s="6"/>
      <c r="I9" s="6"/>
    </row>
    <row r="10" spans="1:9" x14ac:dyDescent="0.3">
      <c r="A10" s="4" t="s">
        <v>7</v>
      </c>
      <c r="B10" s="5">
        <f>15184185.34-B21</f>
        <v>6263661.9600000009</v>
      </c>
      <c r="C10" s="5">
        <f>18370801.79-C21</f>
        <v>12599166.77</v>
      </c>
      <c r="D10" s="5">
        <f>20260707.78-D21</f>
        <v>10555853.010000002</v>
      </c>
      <c r="E10" s="5">
        <f>25981318.38-E21</f>
        <v>19551823.949999999</v>
      </c>
      <c r="F10" s="5">
        <v>17291473.27</v>
      </c>
      <c r="G10" s="5">
        <v>24181652.530000001</v>
      </c>
      <c r="H10" s="6"/>
    </row>
    <row r="11" spans="1:9" x14ac:dyDescent="0.3">
      <c r="A11" s="4" t="s">
        <v>8</v>
      </c>
      <c r="B11" s="5">
        <f>13844730.42</f>
        <v>13844730.42</v>
      </c>
      <c r="C11" s="5">
        <f>14587154.94-C22</f>
        <v>14587154.939999999</v>
      </c>
      <c r="D11" s="5">
        <v>13103179.880000001</v>
      </c>
      <c r="E11" s="5">
        <f>14366535.03-E22</f>
        <v>14366535.029999999</v>
      </c>
      <c r="F11" s="5">
        <v>20404626.98</v>
      </c>
      <c r="G11" s="5">
        <v>13796687.470000001</v>
      </c>
      <c r="H11" s="6"/>
    </row>
    <row r="12" spans="1:9" x14ac:dyDescent="0.3">
      <c r="A12" s="4" t="s">
        <v>9</v>
      </c>
      <c r="B12" s="5">
        <f>309678.71-B23</f>
        <v>148769.00000000003</v>
      </c>
      <c r="C12" s="5">
        <f>5921672.68-C23</f>
        <v>4495810.8</v>
      </c>
      <c r="D12" s="5">
        <f>2248311.97-D23</f>
        <v>1297094.0000000002</v>
      </c>
      <c r="E12" s="5">
        <f>3677535.9-E23</f>
        <v>3185583.48</v>
      </c>
      <c r="F12" s="5">
        <v>2484779.54</v>
      </c>
      <c r="G12" s="5">
        <v>2179458.48</v>
      </c>
      <c r="H12" s="6"/>
    </row>
    <row r="13" spans="1:9" x14ac:dyDescent="0.3">
      <c r="A13" s="4" t="s">
        <v>10</v>
      </c>
      <c r="B13" s="5">
        <f>36851082.1-B24</f>
        <v>25877709.969999999</v>
      </c>
      <c r="C13" s="5">
        <f>33071798.91-C24</f>
        <v>28634889.329999998</v>
      </c>
      <c r="D13" s="5">
        <f>38830690.39-D24</f>
        <v>26913128.210000001</v>
      </c>
      <c r="E13" s="5">
        <f>19539844.53-E24</f>
        <v>15100494.120000001</v>
      </c>
      <c r="F13" s="5">
        <v>46249433.590000004</v>
      </c>
      <c r="G13" s="5">
        <v>37215184.909999996</v>
      </c>
      <c r="H13" s="6"/>
    </row>
    <row r="14" spans="1:9" x14ac:dyDescent="0.3">
      <c r="A14" s="4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9" x14ac:dyDescent="0.3">
      <c r="A15" s="4" t="s">
        <v>12</v>
      </c>
      <c r="B15" s="5">
        <v>0</v>
      </c>
      <c r="C15" s="5">
        <v>0</v>
      </c>
      <c r="D15" s="5">
        <v>2967006.65</v>
      </c>
      <c r="E15" s="5">
        <v>0</v>
      </c>
      <c r="F15" s="5">
        <v>4078757.28</v>
      </c>
      <c r="G15" s="5">
        <v>10521029.789999999</v>
      </c>
      <c r="H15" s="6"/>
    </row>
    <row r="16" spans="1:9" x14ac:dyDescent="0.3">
      <c r="A16" s="4" t="s">
        <v>13</v>
      </c>
      <c r="B16" s="5">
        <v>0</v>
      </c>
      <c r="C16" s="5">
        <v>0</v>
      </c>
      <c r="D16" s="5">
        <v>0</v>
      </c>
      <c r="E16" s="5">
        <v>2644764.2999999998</v>
      </c>
      <c r="F16" s="5">
        <v>417742.28</v>
      </c>
      <c r="G16" s="5">
        <v>0</v>
      </c>
      <c r="H16" s="6"/>
    </row>
    <row r="17" spans="1:8" x14ac:dyDescent="0.3">
      <c r="A17" s="7"/>
      <c r="B17" s="8"/>
      <c r="C17" s="8"/>
      <c r="D17" s="8"/>
      <c r="E17" s="8"/>
      <c r="F17" s="8"/>
      <c r="G17" s="8"/>
    </row>
    <row r="18" spans="1:8" s="3" customFormat="1" x14ac:dyDescent="0.3">
      <c r="A18" s="1" t="s">
        <v>14</v>
      </c>
      <c r="B18" s="2">
        <f t="shared" ref="B18:F18" si="1">SUM(B19:B27)</f>
        <v>40989969.340000004</v>
      </c>
      <c r="C18" s="2">
        <f t="shared" si="1"/>
        <v>34484194.700000003</v>
      </c>
      <c r="D18" s="2">
        <f t="shared" si="1"/>
        <v>45049974.399999999</v>
      </c>
      <c r="E18" s="2">
        <f t="shared" si="1"/>
        <v>48411900.969999999</v>
      </c>
      <c r="F18" s="2">
        <f t="shared" si="1"/>
        <v>48948777.989999995</v>
      </c>
      <c r="G18" s="2">
        <f t="shared" ref="G18" si="2">SUM(G19:G27)</f>
        <v>44554436.969999999</v>
      </c>
    </row>
    <row r="19" spans="1:8" x14ac:dyDescent="0.3">
      <c r="A19" s="4" t="s">
        <v>5</v>
      </c>
      <c r="B19" s="5">
        <v>19946460.940000001</v>
      </c>
      <c r="C19" s="5">
        <v>21228176.460000001</v>
      </c>
      <c r="D19" s="5">
        <v>20889859.949999999</v>
      </c>
      <c r="E19" s="5">
        <v>25153446.239999998</v>
      </c>
      <c r="F19" s="5">
        <v>19531322.390000001</v>
      </c>
      <c r="G19" s="5">
        <v>27476016.920000002</v>
      </c>
    </row>
    <row r="20" spans="1:8" x14ac:dyDescent="0.3">
      <c r="A20" s="4" t="s">
        <v>6</v>
      </c>
      <c r="B20" s="5">
        <v>987453.18</v>
      </c>
      <c r="C20" s="5">
        <f>1621611.76</f>
        <v>1621611.76</v>
      </c>
      <c r="D20" s="5">
        <v>1586479.53</v>
      </c>
      <c r="E20" s="5">
        <v>1132426.43</v>
      </c>
      <c r="F20" s="5">
        <v>1683681.49</v>
      </c>
      <c r="G20" s="5">
        <v>1123754.7</v>
      </c>
      <c r="H20" s="6"/>
    </row>
    <row r="21" spans="1:8" x14ac:dyDescent="0.3">
      <c r="A21" s="4" t="s">
        <v>7</v>
      </c>
      <c r="B21" s="5">
        <f>8744748.02+175775.36</f>
        <v>8920523.379999999</v>
      </c>
      <c r="C21" s="5">
        <f>156260.8+5615374.22</f>
        <v>5771635.0199999996</v>
      </c>
      <c r="D21" s="5">
        <f>386222.2+9318632.57</f>
        <v>9704854.7699999996</v>
      </c>
      <c r="E21" s="5">
        <f>6103749.03+325745.4</f>
        <v>6429494.4300000006</v>
      </c>
      <c r="F21" s="5">
        <v>12050541.710000001</v>
      </c>
      <c r="G21" s="5">
        <v>670265.39</v>
      </c>
      <c r="H21" s="6"/>
    </row>
    <row r="22" spans="1:8" x14ac:dyDescent="0.3">
      <c r="A22" s="4" t="s">
        <v>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40000</v>
      </c>
    </row>
    <row r="23" spans="1:8" x14ac:dyDescent="0.3">
      <c r="A23" s="4" t="s">
        <v>9</v>
      </c>
      <c r="B23" s="5">
        <v>160909.71</v>
      </c>
      <c r="C23" s="5">
        <f>189709.88+1236152</f>
        <v>1425861.88</v>
      </c>
      <c r="D23" s="5">
        <f>253014.95+698203.02</f>
        <v>951217.97</v>
      </c>
      <c r="E23" s="5">
        <f>474839.12+17113.3</f>
        <v>491952.42</v>
      </c>
      <c r="F23" s="5">
        <v>325971.59999999998</v>
      </c>
      <c r="G23" s="5">
        <v>265442.21000000002</v>
      </c>
      <c r="H23" s="6"/>
    </row>
    <row r="24" spans="1:8" x14ac:dyDescent="0.3">
      <c r="A24" s="4" t="s">
        <v>10</v>
      </c>
      <c r="B24" s="5">
        <v>10973372.130000001</v>
      </c>
      <c r="C24" s="5">
        <v>4436909.58</v>
      </c>
      <c r="D24" s="5">
        <v>11917562.18</v>
      </c>
      <c r="E24" s="5">
        <v>4439350.41</v>
      </c>
      <c r="F24" s="5">
        <v>6070503.6100000003</v>
      </c>
      <c r="G24" s="5">
        <v>13508734.1</v>
      </c>
      <c r="H24" s="6"/>
    </row>
    <row r="25" spans="1:8" x14ac:dyDescent="0.3">
      <c r="A25" s="4" t="s">
        <v>11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8" x14ac:dyDescent="0.3">
      <c r="A26" s="4" t="s">
        <v>12</v>
      </c>
      <c r="B26" s="5">
        <v>0</v>
      </c>
      <c r="C26" s="5">
        <v>0</v>
      </c>
      <c r="D26" s="5">
        <v>0</v>
      </c>
      <c r="E26" s="5">
        <v>10765231.039999999</v>
      </c>
      <c r="F26" s="5">
        <v>9286757.1899999995</v>
      </c>
      <c r="G26" s="5">
        <v>1470223.65</v>
      </c>
    </row>
    <row r="27" spans="1:8" x14ac:dyDescent="0.3">
      <c r="A27" s="4" t="s">
        <v>13</v>
      </c>
      <c r="B27" s="5">
        <v>1250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8" x14ac:dyDescent="0.3">
      <c r="A28" s="7"/>
      <c r="B28" s="8"/>
      <c r="C28" s="8"/>
      <c r="D28" s="8"/>
      <c r="E28" s="8"/>
      <c r="F28" s="8"/>
      <c r="G28" s="8"/>
    </row>
    <row r="29" spans="1:8" s="3" customFormat="1" ht="15" thickBot="1" x14ac:dyDescent="0.35">
      <c r="A29" s="9" t="s">
        <v>15</v>
      </c>
      <c r="B29" s="10">
        <f>+B18+B7</f>
        <v>159399579.18000001</v>
      </c>
      <c r="C29" s="10">
        <f t="shared" ref="C29:D29" si="3">+C18+C7</f>
        <v>172667338.19</v>
      </c>
      <c r="D29" s="10">
        <f t="shared" si="3"/>
        <v>192505124.34</v>
      </c>
      <c r="E29" s="10">
        <f>+E7+E18</f>
        <v>188991943.67000002</v>
      </c>
      <c r="F29" s="10">
        <f>+F18+F7</f>
        <v>225556642.49000001</v>
      </c>
      <c r="G29" s="10">
        <f>+G18+G7</f>
        <v>216384359.04999998</v>
      </c>
    </row>
    <row r="30" spans="1:8" x14ac:dyDescent="0.3">
      <c r="B30" s="6"/>
      <c r="C30" s="6"/>
      <c r="D30" s="6"/>
      <c r="E30" s="6"/>
      <c r="F30" s="6"/>
      <c r="G30" s="6"/>
    </row>
    <row r="31" spans="1:8" x14ac:dyDescent="0.3">
      <c r="B31" s="6"/>
    </row>
  </sheetData>
  <mergeCells count="7">
    <mergeCell ref="G5:G6"/>
    <mergeCell ref="A1:G1"/>
    <mergeCell ref="A2:G2"/>
    <mergeCell ref="A3:G3"/>
    <mergeCell ref="A4:G4"/>
    <mergeCell ref="A5:A6"/>
    <mergeCell ref="F5:F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FORMATO 7 D (2)</vt:lpstr>
      <vt:lpstr>'LDF FORMATO 7 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kareny</cp:lastModifiedBy>
  <cp:lastPrinted>2021-04-20T19:02:01Z</cp:lastPrinted>
  <dcterms:created xsi:type="dcterms:W3CDTF">2021-04-13T23:33:37Z</dcterms:created>
  <dcterms:modified xsi:type="dcterms:W3CDTF">2022-03-01T16:17:07Z</dcterms:modified>
</cp:coreProperties>
</file>